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1255" windowHeight="994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F37" i="1"/>
  <c r="F38"/>
  <c r="F24"/>
  <c r="E24"/>
  <c r="D24"/>
  <c r="G34"/>
  <c r="C24"/>
  <c r="E41"/>
  <c r="D41"/>
  <c r="C41"/>
  <c r="E39"/>
  <c r="D39"/>
  <c r="C39"/>
  <c r="E38"/>
  <c r="D38"/>
  <c r="C38"/>
  <c r="E37"/>
  <c r="D37"/>
  <c r="C37"/>
  <c r="F34"/>
  <c r="E34"/>
  <c r="D34"/>
  <c r="C34"/>
  <c r="F18"/>
  <c r="E18"/>
  <c r="D18"/>
  <c r="C18"/>
  <c r="F11"/>
  <c r="E11"/>
  <c r="D11"/>
  <c r="D26" s="1"/>
  <c r="D43" s="1"/>
  <c r="C11"/>
  <c r="C26" s="1"/>
  <c r="C43" s="1"/>
  <c r="B41"/>
  <c r="B39"/>
  <c r="B34"/>
  <c r="B24"/>
  <c r="B18"/>
  <c r="G18" s="1"/>
  <c r="B11"/>
  <c r="G11" l="1"/>
  <c r="B26"/>
  <c r="G24"/>
  <c r="C44"/>
  <c r="F39"/>
  <c r="F41" s="1"/>
  <c r="G41" s="1"/>
  <c r="G39"/>
  <c r="E26"/>
  <c r="D44"/>
  <c r="F26"/>
  <c r="B44" l="1"/>
  <c r="B43"/>
  <c r="F43"/>
  <c r="F44"/>
  <c r="G26"/>
  <c r="G44" s="1"/>
  <c r="E43"/>
  <c r="E44"/>
  <c r="G43" l="1"/>
</calcChain>
</file>

<file path=xl/sharedStrings.xml><?xml version="1.0" encoding="utf-8"?>
<sst xmlns="http://schemas.openxmlformats.org/spreadsheetml/2006/main" count="56" uniqueCount="42">
  <si>
    <t>FLUJO DE CAJA ANUAL</t>
  </si>
  <si>
    <t>RUBRO/AÑO</t>
  </si>
  <si>
    <t>INGRESOS</t>
  </si>
  <si>
    <t>Mercado Local</t>
  </si>
  <si>
    <t>- Tienda propia en la comunidad de Alota</t>
  </si>
  <si>
    <t>- Consignacion Uyuni</t>
  </si>
  <si>
    <t>-Consignacion Colchani</t>
  </si>
  <si>
    <t>SUB TOTAL</t>
  </si>
  <si>
    <t>Mercado Nacional (Ferias)</t>
  </si>
  <si>
    <t>- FIPAZ</t>
  </si>
  <si>
    <t>- FEICOBOL</t>
  </si>
  <si>
    <t>- EXPOCRUZ</t>
  </si>
  <si>
    <t>- Tiendas de OECAs</t>
  </si>
  <si>
    <t>Mercado Internacional (clientes en nichos de mercado)</t>
  </si>
  <si>
    <t>- Nichos de mercado Importadores de Comercio Justo</t>
  </si>
  <si>
    <t>- Mercado para productos naturales</t>
  </si>
  <si>
    <t>- Mercado de productos exclusivos de alta moda</t>
  </si>
  <si>
    <t>Ingresos Totales</t>
  </si>
  <si>
    <t>COSTOS</t>
  </si>
  <si>
    <t>COSTOS FIJOS (ORGANIZACIÓN ECONOMICA)</t>
  </si>
  <si>
    <t>Administracion y comercializacion</t>
  </si>
  <si>
    <t>Produccion y control de calidad</t>
  </si>
  <si>
    <t>Comunicación</t>
  </si>
  <si>
    <t>Obligaciones formales</t>
  </si>
  <si>
    <t>COSTOS VARIABLES (COSTO DE PRODUCCION)</t>
  </si>
  <si>
    <t>Materiales (acopio y transformacion alpaca y llama)</t>
  </si>
  <si>
    <t>Pago de Mano de obra artesanos</t>
  </si>
  <si>
    <t>Costos Totales</t>
  </si>
  <si>
    <t>BALANCE</t>
  </si>
  <si>
    <t xml:space="preserve">Tasa "Beneficio/Costo" = </t>
  </si>
  <si>
    <t>BALANCE= Ingresos totales - Costos totales</t>
  </si>
  <si>
    <t>TOTALES</t>
  </si>
  <si>
    <t>(Ingresos totales-Costos totales)x100/Costos totales=Balancex100/Costos totales.</t>
  </si>
  <si>
    <t>PROYECTO: Estrategias asociativas para el empoderamiento económico de la mujer rural en la región andina – Comunidad de Alota – Uyuni.</t>
  </si>
  <si>
    <t>Ventas de Bs 300/dia (20 dias al mes)</t>
  </si>
  <si>
    <t>Ventas de Bs 250/dia Productos en consignacion (20 dias al mes)</t>
  </si>
  <si>
    <t xml:space="preserve">Aproximadamente U$ 3500 </t>
  </si>
  <si>
    <t>Aproximadamente U$ 5000</t>
  </si>
  <si>
    <t>Incremento de produccion en un 10% anual</t>
  </si>
  <si>
    <t>ACEPTADO</t>
  </si>
  <si>
    <t>* El punto de equilibrio puede lograrse con ventas en el mercado local y nacional</t>
  </si>
  <si>
    <t>Incremento anual de exportaciones estimado en un 10% en valor y volumen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</si>
</sst>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/>
    <xf numFmtId="0" fontId="0" fillId="0" borderId="3" xfId="0" applyBorder="1"/>
    <xf numFmtId="0" fontId="1" fillId="0" borderId="3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2" fontId="0" fillId="0" borderId="10" xfId="0" applyNumberFormat="1" applyBorder="1" applyAlignment="1">
      <alignment horizontal="right"/>
    </xf>
    <xf numFmtId="2" fontId="0" fillId="0" borderId="10" xfId="0" applyNumberFormat="1" applyBorder="1"/>
    <xf numFmtId="0" fontId="1" fillId="0" borderId="0" xfId="0" applyFont="1"/>
    <xf numFmtId="0" fontId="0" fillId="0" borderId="3" xfId="0" applyBorder="1"/>
    <xf numFmtId="0" fontId="1" fillId="0" borderId="1" xfId="0" applyFont="1" applyBorder="1"/>
    <xf numFmtId="0" fontId="0" fillId="0" borderId="3" xfId="0" quotePrefix="1" applyBorder="1"/>
    <xf numFmtId="2" fontId="0" fillId="0" borderId="0" xfId="0" applyNumberFormat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2" xfId="0" applyBorder="1"/>
    <xf numFmtId="0" fontId="0" fillId="3" borderId="2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2" fontId="0" fillId="0" borderId="0" xfId="0" applyNumberFormat="1" applyBorder="1"/>
    <xf numFmtId="2" fontId="0" fillId="0" borderId="11" xfId="0" applyNumberFormat="1" applyBorder="1" applyAlignment="1">
      <alignment horizontal="right"/>
    </xf>
    <xf numFmtId="0" fontId="1" fillId="2" borderId="1" xfId="0" applyFont="1" applyFill="1" applyBorder="1"/>
    <xf numFmtId="0" fontId="1" fillId="4" borderId="1" xfId="0" applyFont="1" applyFill="1" applyBorder="1"/>
    <xf numFmtId="0" fontId="0" fillId="0" borderId="4" xfId="0" applyBorder="1"/>
    <xf numFmtId="2" fontId="0" fillId="0" borderId="11" xfId="0" applyNumberFormat="1" applyBorder="1"/>
    <xf numFmtId="2" fontId="1" fillId="4" borderId="5" xfId="0" applyNumberFormat="1" applyFont="1" applyFill="1" applyBorder="1"/>
    <xf numFmtId="2" fontId="1" fillId="4" borderId="6" xfId="0" applyNumberFormat="1" applyFont="1" applyFill="1" applyBorder="1"/>
    <xf numFmtId="2" fontId="1" fillId="4" borderId="12" xfId="0" applyNumberFormat="1" applyFont="1" applyFill="1" applyBorder="1"/>
    <xf numFmtId="2" fontId="1" fillId="0" borderId="5" xfId="0" applyNumberFormat="1" applyFont="1" applyBorder="1"/>
    <xf numFmtId="2" fontId="1" fillId="0" borderId="6" xfId="0" applyNumberFormat="1" applyFont="1" applyBorder="1"/>
    <xf numFmtId="2" fontId="1" fillId="0" borderId="12" xfId="0" applyNumberFormat="1" applyFont="1" applyBorder="1"/>
    <xf numFmtId="2" fontId="1" fillId="2" borderId="6" xfId="0" applyNumberFormat="1" applyFont="1" applyFill="1" applyBorder="1"/>
    <xf numFmtId="2" fontId="1" fillId="2" borderId="12" xfId="0" applyNumberFormat="1" applyFont="1" applyFill="1" applyBorder="1"/>
    <xf numFmtId="2" fontId="1" fillId="2" borderId="5" xfId="0" applyNumberFormat="1" applyFont="1" applyFill="1" applyBorder="1"/>
    <xf numFmtId="2" fontId="1" fillId="0" borderId="1" xfId="0" applyNumberFormat="1" applyFont="1" applyBorder="1"/>
    <xf numFmtId="2" fontId="1" fillId="0" borderId="0" xfId="0" applyNumberFormat="1" applyFont="1"/>
    <xf numFmtId="0" fontId="1" fillId="0" borderId="5" xfId="0" applyFont="1" applyBorder="1"/>
    <xf numFmtId="0" fontId="1" fillId="0" borderId="6" xfId="0" applyFont="1" applyBorder="1"/>
    <xf numFmtId="2" fontId="1" fillId="4" borderId="1" xfId="0" applyNumberFormat="1" applyFont="1" applyFill="1" applyBorder="1"/>
    <xf numFmtId="2" fontId="1" fillId="2" borderId="1" xfId="0" applyNumberFormat="1" applyFont="1" applyFill="1" applyBorder="1"/>
    <xf numFmtId="0" fontId="0" fillId="3" borderId="3" xfId="0" applyFill="1" applyBorder="1"/>
    <xf numFmtId="0" fontId="0" fillId="0" borderId="0" xfId="0"/>
    <xf numFmtId="0" fontId="1" fillId="0" borderId="0" xfId="0" applyFont="1"/>
    <xf numFmtId="0" fontId="1" fillId="0" borderId="1" xfId="0" applyFont="1" applyBorder="1"/>
    <xf numFmtId="2" fontId="0" fillId="0" borderId="0" xfId="0" applyNumberFormat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2"/>
  <sheetViews>
    <sheetView tabSelected="1" topLeftCell="A25" zoomScale="80" zoomScaleNormal="80" workbookViewId="0">
      <selection activeCell="D52" sqref="D52"/>
    </sheetView>
  </sheetViews>
  <sheetFormatPr baseColWidth="10" defaultRowHeight="15"/>
  <cols>
    <col min="1" max="1" width="80.5703125" customWidth="1"/>
    <col min="7" max="7" width="16.85546875" customWidth="1"/>
    <col min="9" max="9" width="98.42578125" customWidth="1"/>
  </cols>
  <sheetData>
    <row r="1" spans="1:9" s="52" customFormat="1" ht="21">
      <c r="A1" s="51" t="s">
        <v>33</v>
      </c>
      <c r="B1" s="51"/>
    </row>
    <row r="2" spans="1:9">
      <c r="A2" s="1" t="s">
        <v>0</v>
      </c>
      <c r="B2" s="1"/>
    </row>
    <row r="3" spans="1:9" ht="15.75" thickBot="1"/>
    <row r="4" spans="1:9" s="13" customFormat="1" ht="15.75" thickBot="1">
      <c r="A4" s="48" t="s">
        <v>1</v>
      </c>
      <c r="B4" s="15">
        <v>1</v>
      </c>
      <c r="C4" s="15">
        <v>2</v>
      </c>
      <c r="D4" s="15">
        <v>3</v>
      </c>
      <c r="E4" s="15">
        <v>4</v>
      </c>
      <c r="F4" s="15">
        <v>5</v>
      </c>
      <c r="G4" s="15" t="s">
        <v>31</v>
      </c>
    </row>
    <row r="5" spans="1:9" ht="15.75" thickBot="1">
      <c r="A5" s="3"/>
      <c r="B5" s="8"/>
      <c r="C5" s="9"/>
      <c r="D5" s="9"/>
      <c r="E5" s="9"/>
      <c r="F5" s="10"/>
      <c r="G5" s="14"/>
    </row>
    <row r="6" spans="1:9" ht="15.75" thickBot="1">
      <c r="A6" s="48" t="s">
        <v>2</v>
      </c>
      <c r="B6" s="8"/>
      <c r="C6" s="9"/>
      <c r="D6" s="9"/>
      <c r="E6" s="9"/>
      <c r="F6" s="10"/>
      <c r="G6" s="14"/>
    </row>
    <row r="7" spans="1:9">
      <c r="A7" s="20" t="s">
        <v>3</v>
      </c>
      <c r="B7" s="22"/>
      <c r="C7" s="22"/>
      <c r="D7" s="22"/>
      <c r="E7" s="22"/>
      <c r="F7" s="23"/>
      <c r="G7" s="45"/>
    </row>
    <row r="8" spans="1:9">
      <c r="A8" s="16" t="s">
        <v>4</v>
      </c>
      <c r="B8" s="17">
        <v>72000</v>
      </c>
      <c r="C8" s="17">
        <v>72000</v>
      </c>
      <c r="D8" s="17">
        <v>72000</v>
      </c>
      <c r="E8" s="17">
        <v>72000</v>
      </c>
      <c r="F8" s="25">
        <v>72000</v>
      </c>
      <c r="G8" s="14"/>
      <c r="I8" s="46" t="s">
        <v>34</v>
      </c>
    </row>
    <row r="9" spans="1:9">
      <c r="A9" s="16" t="s">
        <v>5</v>
      </c>
      <c r="B9" s="17">
        <v>60000</v>
      </c>
      <c r="C9" s="49">
        <v>60000</v>
      </c>
      <c r="D9" s="49">
        <v>60000</v>
      </c>
      <c r="E9" s="49">
        <v>60000</v>
      </c>
      <c r="F9" s="49">
        <v>60000</v>
      </c>
      <c r="G9" s="14"/>
      <c r="I9" s="46" t="s">
        <v>35</v>
      </c>
    </row>
    <row r="10" spans="1:9" ht="15.75" thickBot="1">
      <c r="A10" s="16" t="s">
        <v>6</v>
      </c>
      <c r="B10" s="17">
        <v>60000</v>
      </c>
      <c r="C10" s="49">
        <v>60000</v>
      </c>
      <c r="D10" s="49">
        <v>60000</v>
      </c>
      <c r="E10" s="49">
        <v>60000</v>
      </c>
      <c r="F10" s="49">
        <v>60000</v>
      </c>
      <c r="G10" s="14"/>
      <c r="I10" s="46" t="s">
        <v>35</v>
      </c>
    </row>
    <row r="11" spans="1:9" s="13" customFormat="1" ht="15.75" thickBot="1">
      <c r="A11" s="26" t="s">
        <v>7</v>
      </c>
      <c r="B11" s="36">
        <f>SUM(B8:B10)</f>
        <v>192000</v>
      </c>
      <c r="C11" s="36">
        <f t="shared" ref="C11:F11" si="0">SUM(C8:C10)</f>
        <v>192000</v>
      </c>
      <c r="D11" s="36">
        <f t="shared" si="0"/>
        <v>192000</v>
      </c>
      <c r="E11" s="36">
        <f t="shared" si="0"/>
        <v>192000</v>
      </c>
      <c r="F11" s="37">
        <f t="shared" si="0"/>
        <v>192000</v>
      </c>
      <c r="G11" s="44">
        <f>SUM(B11:F11)</f>
        <v>960000</v>
      </c>
    </row>
    <row r="12" spans="1:9" ht="15.75" thickBot="1">
      <c r="A12" s="3"/>
      <c r="B12" s="8"/>
      <c r="C12" s="9"/>
      <c r="D12" s="9"/>
      <c r="E12" s="9"/>
      <c r="F12" s="10"/>
      <c r="G12" s="14"/>
    </row>
    <row r="13" spans="1:9">
      <c r="A13" s="20" t="s">
        <v>8</v>
      </c>
      <c r="B13" s="22"/>
      <c r="C13" s="22"/>
      <c r="D13" s="22"/>
      <c r="E13" s="22"/>
      <c r="F13" s="23"/>
      <c r="G13" s="14"/>
    </row>
    <row r="14" spans="1:9">
      <c r="A14" s="16" t="s">
        <v>9</v>
      </c>
      <c r="B14" s="17">
        <v>24000</v>
      </c>
      <c r="C14" s="49">
        <v>24000</v>
      </c>
      <c r="D14" s="49">
        <v>24000</v>
      </c>
      <c r="E14" s="49">
        <v>24000</v>
      </c>
      <c r="F14" s="49">
        <v>24000</v>
      </c>
      <c r="G14" s="14"/>
      <c r="I14" s="46" t="s">
        <v>36</v>
      </c>
    </row>
    <row r="15" spans="1:9">
      <c r="A15" s="16" t="s">
        <v>10</v>
      </c>
      <c r="B15" s="17">
        <v>24000</v>
      </c>
      <c r="C15" s="49">
        <v>24000</v>
      </c>
      <c r="D15" s="49">
        <v>24000</v>
      </c>
      <c r="E15" s="49">
        <v>24000</v>
      </c>
      <c r="F15" s="49">
        <v>24000</v>
      </c>
      <c r="G15" s="14"/>
      <c r="I15" s="46" t="s">
        <v>36</v>
      </c>
    </row>
    <row r="16" spans="1:9">
      <c r="A16" s="16" t="s">
        <v>11</v>
      </c>
      <c r="B16" s="17">
        <v>35000</v>
      </c>
      <c r="C16" s="49">
        <v>35000</v>
      </c>
      <c r="D16" s="49">
        <v>35000</v>
      </c>
      <c r="E16" s="49">
        <v>35000</v>
      </c>
      <c r="F16" s="49">
        <v>35000</v>
      </c>
      <c r="G16" s="14"/>
      <c r="I16" s="46" t="s">
        <v>37</v>
      </c>
    </row>
    <row r="17" spans="1:9" ht="15.75" thickBot="1">
      <c r="A17" s="16" t="s">
        <v>12</v>
      </c>
      <c r="B17" s="17">
        <v>24000</v>
      </c>
      <c r="C17" s="49">
        <v>24000</v>
      </c>
      <c r="D17" s="49">
        <v>24000</v>
      </c>
      <c r="E17" s="49">
        <v>24000</v>
      </c>
      <c r="F17" s="49">
        <v>24000</v>
      </c>
      <c r="G17" s="14"/>
      <c r="I17" s="46" t="s">
        <v>36</v>
      </c>
    </row>
    <row r="18" spans="1:9" s="13" customFormat="1" ht="15.75" thickBot="1">
      <c r="A18" s="26" t="s">
        <v>7</v>
      </c>
      <c r="B18" s="36">
        <f>SUM(B14:B17)</f>
        <v>107000</v>
      </c>
      <c r="C18" s="36">
        <f t="shared" ref="C18:F18" si="1">SUM(C14:C17)</f>
        <v>107000</v>
      </c>
      <c r="D18" s="36">
        <f t="shared" si="1"/>
        <v>107000</v>
      </c>
      <c r="E18" s="36">
        <f t="shared" si="1"/>
        <v>107000</v>
      </c>
      <c r="F18" s="37">
        <f t="shared" si="1"/>
        <v>107000</v>
      </c>
      <c r="G18" s="44">
        <f>SUM(B18:F18)</f>
        <v>535000</v>
      </c>
    </row>
    <row r="19" spans="1:9" ht="15.75" thickBot="1">
      <c r="A19" s="28"/>
      <c r="B19" s="9"/>
      <c r="C19" s="9"/>
      <c r="D19" s="9"/>
      <c r="E19" s="9"/>
      <c r="F19" s="10"/>
      <c r="G19" s="14"/>
    </row>
    <row r="20" spans="1:9">
      <c r="A20" s="20" t="s">
        <v>13</v>
      </c>
      <c r="B20" s="21"/>
      <c r="C20" s="22"/>
      <c r="D20" s="22"/>
      <c r="E20" s="22"/>
      <c r="F20" s="23"/>
      <c r="G20" s="45"/>
    </row>
    <row r="21" spans="1:9">
      <c r="A21" s="16" t="s">
        <v>14</v>
      </c>
      <c r="B21" s="12">
        <v>0</v>
      </c>
      <c r="C21" s="24">
        <v>29990</v>
      </c>
      <c r="D21" s="24">
        <v>29990</v>
      </c>
      <c r="E21" s="24">
        <v>29990</v>
      </c>
      <c r="F21" s="29">
        <v>59980</v>
      </c>
      <c r="G21" s="14"/>
      <c r="I21" s="46" t="s">
        <v>41</v>
      </c>
    </row>
    <row r="22" spans="1:9">
      <c r="A22" s="16" t="s">
        <v>15</v>
      </c>
      <c r="B22" s="12">
        <v>0</v>
      </c>
      <c r="C22" s="24">
        <v>0</v>
      </c>
      <c r="D22" s="24">
        <v>29990</v>
      </c>
      <c r="E22" s="24">
        <v>29990</v>
      </c>
      <c r="F22" s="29">
        <v>29990</v>
      </c>
      <c r="G22" s="14"/>
      <c r="I22" s="46"/>
    </row>
    <row r="23" spans="1:9" ht="15.75" thickBot="1">
      <c r="A23" s="16" t="s">
        <v>16</v>
      </c>
      <c r="B23" s="12">
        <v>0</v>
      </c>
      <c r="C23" s="24">
        <v>0</v>
      </c>
      <c r="D23" s="24">
        <v>0</v>
      </c>
      <c r="E23" s="24">
        <v>29990</v>
      </c>
      <c r="F23" s="29">
        <v>29990</v>
      </c>
      <c r="G23" s="14"/>
      <c r="I23" s="46"/>
    </row>
    <row r="24" spans="1:9" s="13" customFormat="1" ht="15.75" thickBot="1">
      <c r="A24" s="26" t="s">
        <v>7</v>
      </c>
      <c r="B24" s="38">
        <f>SUM(B21:B23)</f>
        <v>0</v>
      </c>
      <c r="C24" s="36">
        <f>SUM(C21:C23)</f>
        <v>29990</v>
      </c>
      <c r="D24" s="36">
        <f t="shared" ref="D24:F24" si="2">SUM(D21:D23)</f>
        <v>59980</v>
      </c>
      <c r="E24" s="36">
        <f t="shared" si="2"/>
        <v>89970</v>
      </c>
      <c r="F24" s="36">
        <f t="shared" si="2"/>
        <v>119960</v>
      </c>
      <c r="G24" s="44">
        <f>SUM(B24:F24)</f>
        <v>299900</v>
      </c>
    </row>
    <row r="25" spans="1:9" ht="15.75" thickBot="1">
      <c r="A25" s="3"/>
      <c r="B25" s="8"/>
      <c r="C25" s="9"/>
      <c r="D25" s="9"/>
      <c r="E25" s="9"/>
      <c r="F25" s="10"/>
      <c r="G25" s="14"/>
    </row>
    <row r="26" spans="1:9" s="13" customFormat="1" ht="15.75" thickBot="1">
      <c r="A26" s="27" t="s">
        <v>17</v>
      </c>
      <c r="B26" s="30">
        <f>SUM(B11,B18,B24)</f>
        <v>299000</v>
      </c>
      <c r="C26" s="31">
        <f>SUM(C11,C18,C24)</f>
        <v>328990</v>
      </c>
      <c r="D26" s="31">
        <f>SUM(D11,D18,D24)</f>
        <v>358980</v>
      </c>
      <c r="E26" s="31">
        <f>SUM(E11,E18,E24)</f>
        <v>388970</v>
      </c>
      <c r="F26" s="32">
        <f>SUM(F11,F18,F24)</f>
        <v>418960</v>
      </c>
      <c r="G26" s="43">
        <f>SUM(B26:F26)</f>
        <v>1794900</v>
      </c>
      <c r="H26" s="40"/>
    </row>
    <row r="27" spans="1:9">
      <c r="A27" s="3"/>
      <c r="B27" s="8"/>
      <c r="C27" s="9"/>
      <c r="D27" s="9"/>
      <c r="E27" s="9"/>
      <c r="F27" s="10"/>
      <c r="G27" s="14"/>
    </row>
    <row r="28" spans="1:9" ht="15.75" thickBot="1">
      <c r="A28" s="4" t="s">
        <v>18</v>
      </c>
      <c r="B28" s="8"/>
      <c r="C28" s="9"/>
      <c r="D28" s="9"/>
      <c r="E28" s="9"/>
      <c r="F28" s="10"/>
      <c r="G28" s="14"/>
    </row>
    <row r="29" spans="1:9">
      <c r="A29" s="19" t="s">
        <v>19</v>
      </c>
      <c r="B29" s="5"/>
      <c r="C29" s="6"/>
      <c r="D29" s="6"/>
      <c r="E29" s="6"/>
      <c r="F29" s="7"/>
      <c r="G29" s="14"/>
    </row>
    <row r="30" spans="1:9">
      <c r="A30" s="14" t="s">
        <v>20</v>
      </c>
      <c r="B30" s="11">
        <v>30800</v>
      </c>
      <c r="C30" s="17">
        <v>30800</v>
      </c>
      <c r="D30" s="17">
        <v>30800</v>
      </c>
      <c r="E30" s="17">
        <v>30800</v>
      </c>
      <c r="F30" s="25">
        <v>30800</v>
      </c>
      <c r="G30" s="14"/>
      <c r="I30" s="46"/>
    </row>
    <row r="31" spans="1:9">
      <c r="A31" s="14" t="s">
        <v>21</v>
      </c>
      <c r="B31" s="11">
        <v>30800</v>
      </c>
      <c r="C31" s="17">
        <v>30800</v>
      </c>
      <c r="D31" s="17">
        <v>30800</v>
      </c>
      <c r="E31" s="17">
        <v>30800</v>
      </c>
      <c r="F31" s="25">
        <v>30800</v>
      </c>
      <c r="G31" s="14"/>
      <c r="I31" s="46"/>
    </row>
    <row r="32" spans="1:9">
      <c r="A32" s="14" t="s">
        <v>22</v>
      </c>
      <c r="B32" s="11">
        <v>2400</v>
      </c>
      <c r="C32" s="17">
        <v>2400</v>
      </c>
      <c r="D32" s="17">
        <v>2400</v>
      </c>
      <c r="E32" s="17">
        <v>2400</v>
      </c>
      <c r="F32" s="25">
        <v>2400</v>
      </c>
      <c r="G32" s="14"/>
    </row>
    <row r="33" spans="1:9" ht="15.75" thickBot="1">
      <c r="A33" s="14" t="s">
        <v>23</v>
      </c>
      <c r="B33" s="11">
        <v>5000</v>
      </c>
      <c r="C33" s="17">
        <v>5000</v>
      </c>
      <c r="D33" s="17">
        <v>5000</v>
      </c>
      <c r="E33" s="17">
        <v>5000</v>
      </c>
      <c r="F33" s="25">
        <v>5000</v>
      </c>
      <c r="G33" s="14"/>
    </row>
    <row r="34" spans="1:9" s="13" customFormat="1" ht="15.75" thickBot="1">
      <c r="A34" s="26" t="s">
        <v>7</v>
      </c>
      <c r="B34" s="38">
        <f>SUM(B30:B33)</f>
        <v>69000</v>
      </c>
      <c r="C34" s="36">
        <f t="shared" ref="C34:F34" si="3">SUM(C30:C33)</f>
        <v>69000</v>
      </c>
      <c r="D34" s="36">
        <f t="shared" si="3"/>
        <v>69000</v>
      </c>
      <c r="E34" s="36">
        <f t="shared" si="3"/>
        <v>69000</v>
      </c>
      <c r="F34" s="37">
        <f t="shared" si="3"/>
        <v>69000</v>
      </c>
      <c r="G34" s="44">
        <f>SUM(B34:F34)</f>
        <v>345000</v>
      </c>
    </row>
    <row r="35" spans="1:9" ht="15.75" thickBot="1">
      <c r="A35" s="3"/>
      <c r="B35" s="8"/>
      <c r="C35" s="9"/>
      <c r="D35" s="9"/>
      <c r="E35" s="9"/>
      <c r="F35" s="10"/>
      <c r="G35" s="14"/>
    </row>
    <row r="36" spans="1:9">
      <c r="A36" s="19" t="s">
        <v>24</v>
      </c>
      <c r="B36" s="5"/>
      <c r="C36" s="6"/>
      <c r="D36" s="6"/>
      <c r="E36" s="6"/>
      <c r="F36" s="7"/>
      <c r="G36" s="14"/>
    </row>
    <row r="37" spans="1:9">
      <c r="A37" s="14" t="s">
        <v>25</v>
      </c>
      <c r="B37" s="12">
        <v>138000</v>
      </c>
      <c r="C37" s="24">
        <f>B37*0.1+B37</f>
        <v>151800</v>
      </c>
      <c r="D37" s="24">
        <f>C37*0.1+C37</f>
        <v>166980</v>
      </c>
      <c r="E37" s="24">
        <f>D37*0.1+D37</f>
        <v>183678</v>
      </c>
      <c r="F37" s="29">
        <f>E37*0.1+E37</f>
        <v>202045.8</v>
      </c>
      <c r="G37" s="14"/>
      <c r="I37" s="46" t="s">
        <v>38</v>
      </c>
    </row>
    <row r="38" spans="1:9" ht="15.75" thickBot="1">
      <c r="A38" s="14" t="s">
        <v>26</v>
      </c>
      <c r="B38" s="12">
        <v>92000</v>
      </c>
      <c r="C38" s="24">
        <f>B38*0.1+B38</f>
        <v>101200</v>
      </c>
      <c r="D38" s="24">
        <f>C38*0.1+C38</f>
        <v>111320</v>
      </c>
      <c r="E38" s="24">
        <f>D38*0.1+D38</f>
        <v>122452</v>
      </c>
      <c r="F38" s="29">
        <f>E38*0.1+E38</f>
        <v>134697.20000000001</v>
      </c>
      <c r="G38" s="14"/>
    </row>
    <row r="39" spans="1:9" s="13" customFormat="1" ht="15.75" thickBot="1">
      <c r="A39" s="26" t="s">
        <v>7</v>
      </c>
      <c r="B39" s="38">
        <f>SUM(B37:B38)</f>
        <v>230000</v>
      </c>
      <c r="C39" s="36">
        <f>SUM(C37:C38)</f>
        <v>253000</v>
      </c>
      <c r="D39" s="36">
        <f>SUM(D37:D38)</f>
        <v>278300</v>
      </c>
      <c r="E39" s="36">
        <f>SUM(E37:E38)</f>
        <v>306130</v>
      </c>
      <c r="F39" s="37">
        <f>SUM(F37:F38)</f>
        <v>336743</v>
      </c>
      <c r="G39" s="44">
        <f>SUM(B39:F39)</f>
        <v>1404173</v>
      </c>
    </row>
    <row r="40" spans="1:9" ht="15.75" thickBot="1">
      <c r="A40" s="3"/>
      <c r="B40" s="8"/>
      <c r="C40" s="9"/>
      <c r="D40" s="9"/>
      <c r="E40" s="9"/>
      <c r="F40" s="10"/>
      <c r="G40" s="14"/>
    </row>
    <row r="41" spans="1:9" s="13" customFormat="1" ht="15.75" thickBot="1">
      <c r="A41" s="27" t="s">
        <v>27</v>
      </c>
      <c r="B41" s="30">
        <f>SUM(B34,B39)</f>
        <v>299000</v>
      </c>
      <c r="C41" s="31">
        <f>SUM(C34,C39)</f>
        <v>322000</v>
      </c>
      <c r="D41" s="31">
        <f>SUM(D34,D39)</f>
        <v>347300</v>
      </c>
      <c r="E41" s="31">
        <f>SUM(E34,E39)</f>
        <v>375130</v>
      </c>
      <c r="F41" s="32">
        <f>SUM(F34,F39)</f>
        <v>405743</v>
      </c>
      <c r="G41" s="43">
        <f>SUM(B41:F41)</f>
        <v>1749173</v>
      </c>
    </row>
    <row r="42" spans="1:9" ht="15.75" thickBot="1">
      <c r="A42" s="3"/>
      <c r="B42" s="8"/>
      <c r="C42" s="9"/>
      <c r="D42" s="9"/>
      <c r="E42" s="9"/>
      <c r="F42" s="10"/>
      <c r="G42" s="14"/>
    </row>
    <row r="43" spans="1:9" s="13" customFormat="1" ht="15.75" thickBot="1">
      <c r="A43" s="15" t="s">
        <v>28</v>
      </c>
      <c r="B43" s="33">
        <f>B26-B41</f>
        <v>0</v>
      </c>
      <c r="C43" s="34">
        <f>C26-C41</f>
        <v>6990</v>
      </c>
      <c r="D43" s="34">
        <f>D26-D41</f>
        <v>11680</v>
      </c>
      <c r="E43" s="34">
        <f>E26-E41</f>
        <v>13840</v>
      </c>
      <c r="F43" s="35">
        <f>F26-F41</f>
        <v>13217</v>
      </c>
      <c r="G43" s="39">
        <f>G26-G41</f>
        <v>45727</v>
      </c>
      <c r="I43" s="40"/>
    </row>
    <row r="44" spans="1:9" s="13" customFormat="1" ht="15.75" thickBot="1">
      <c r="A44" s="18" t="s">
        <v>29</v>
      </c>
      <c r="B44" s="41">
        <f>(B26-B41)*100/B41</f>
        <v>0</v>
      </c>
      <c r="C44" s="42">
        <f t="shared" ref="C44:G44" si="4">(C26-C41)*100/C41</f>
        <v>2.170807453416149</v>
      </c>
      <c r="D44" s="42">
        <f t="shared" si="4"/>
        <v>3.3630866685862366</v>
      </c>
      <c r="E44" s="42">
        <f t="shared" si="4"/>
        <v>3.689387678937968</v>
      </c>
      <c r="F44" s="42">
        <f t="shared" si="4"/>
        <v>3.257480720554637</v>
      </c>
      <c r="G44" s="15">
        <f t="shared" si="4"/>
        <v>2.6142068280267305</v>
      </c>
    </row>
    <row r="45" spans="1:9" s="47" customFormat="1" ht="15.75" thickBot="1">
      <c r="A45" s="50"/>
      <c r="B45" s="41"/>
      <c r="C45" s="42" t="s">
        <v>39</v>
      </c>
      <c r="D45" s="42" t="s">
        <v>39</v>
      </c>
      <c r="E45" s="42" t="s">
        <v>39</v>
      </c>
      <c r="F45" s="42" t="s">
        <v>39</v>
      </c>
      <c r="G45" s="48" t="s">
        <v>39</v>
      </c>
    </row>
    <row r="46" spans="1:9">
      <c r="A46" s="2" t="s">
        <v>30</v>
      </c>
    </row>
    <row r="47" spans="1:9">
      <c r="A47" s="2" t="s">
        <v>29</v>
      </c>
    </row>
    <row r="49" spans="1:2">
      <c r="A49" s="47" t="s">
        <v>30</v>
      </c>
      <c r="B49" s="46"/>
    </row>
    <row r="50" spans="1:2">
      <c r="A50" s="47" t="s">
        <v>29</v>
      </c>
      <c r="B50" s="47" t="s">
        <v>32</v>
      </c>
    </row>
    <row r="51" spans="1:2" ht="15.75" thickBot="1"/>
    <row r="52" spans="1:2" ht="16.5" thickBot="1">
      <c r="A52" s="53" t="s">
        <v>40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Comercializacion</dc:creator>
  <cp:lastModifiedBy>Comercializacion</cp:lastModifiedBy>
  <dcterms:created xsi:type="dcterms:W3CDTF">2017-10-28T02:45:30Z</dcterms:created>
  <dcterms:modified xsi:type="dcterms:W3CDTF">2017-10-28T04:14:54Z</dcterms:modified>
</cp:coreProperties>
</file>