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ropbox (Personal)\Barcelona\Curso InterAprendizaje\5. Trabajo final\"/>
    </mc:Choice>
  </mc:AlternateContent>
  <bookViews>
    <workbookView xWindow="7770" yWindow="-15" windowWidth="11475" windowHeight="8745"/>
  </bookViews>
  <sheets>
    <sheet name="Flujo" sheetId="4" r:id="rId1"/>
    <sheet name="Ventas" sheetId="14" r:id="rId2"/>
  </sheets>
  <calcPr calcId="152511"/>
</workbook>
</file>

<file path=xl/calcChain.xml><?xml version="1.0" encoding="utf-8"?>
<calcChain xmlns="http://schemas.openxmlformats.org/spreadsheetml/2006/main">
  <c r="B25" i="4" l="1"/>
  <c r="B24" i="4"/>
  <c r="B23" i="4"/>
  <c r="F3" i="4"/>
  <c r="E3" i="4"/>
  <c r="D3" i="4"/>
  <c r="C3" i="4"/>
  <c r="C21" i="4" s="1"/>
  <c r="B3" i="4"/>
  <c r="L15" i="14"/>
  <c r="K15" i="14"/>
  <c r="J15" i="14"/>
  <c r="I15" i="14"/>
  <c r="H15" i="14"/>
  <c r="L14" i="14"/>
  <c r="K14" i="14"/>
  <c r="J14" i="14"/>
  <c r="I14" i="14"/>
  <c r="H14" i="14"/>
  <c r="L13" i="14"/>
  <c r="K13" i="14"/>
  <c r="J13" i="14"/>
  <c r="I13" i="14"/>
  <c r="H13" i="14"/>
  <c r="L12" i="14"/>
  <c r="K12" i="14"/>
  <c r="J12" i="14"/>
  <c r="I12" i="14"/>
  <c r="H12" i="14"/>
  <c r="L11" i="14"/>
  <c r="K11" i="14"/>
  <c r="J11" i="14"/>
  <c r="I11" i="14"/>
  <c r="H11" i="14"/>
  <c r="L10" i="14"/>
  <c r="K10" i="14"/>
  <c r="J10" i="14"/>
  <c r="I10" i="14"/>
  <c r="H10" i="14"/>
  <c r="L9" i="14"/>
  <c r="K9" i="14"/>
  <c r="J9" i="14"/>
  <c r="I9" i="14"/>
  <c r="H9" i="14"/>
  <c r="L8" i="14"/>
  <c r="K8" i="14"/>
  <c r="J8" i="14"/>
  <c r="I8" i="14"/>
  <c r="H8" i="14"/>
  <c r="L7" i="14"/>
  <c r="K7" i="14"/>
  <c r="J7" i="14"/>
  <c r="I7" i="14"/>
  <c r="H7" i="14"/>
  <c r="L6" i="14"/>
  <c r="K6" i="14"/>
  <c r="J6" i="14"/>
  <c r="I6" i="14"/>
  <c r="H6" i="14"/>
  <c r="L5" i="14"/>
  <c r="K5" i="14"/>
  <c r="J5" i="14"/>
  <c r="I5" i="14"/>
  <c r="H5" i="14"/>
  <c r="L4" i="14"/>
  <c r="K4" i="14"/>
  <c r="J4" i="14"/>
  <c r="I4" i="14"/>
  <c r="H4" i="14"/>
  <c r="L3" i="14"/>
  <c r="K3" i="14"/>
  <c r="J3" i="14"/>
  <c r="I3" i="14"/>
  <c r="H3" i="14"/>
  <c r="F21" i="4"/>
  <c r="E21" i="4"/>
  <c r="D21" i="4"/>
  <c r="B21" i="4"/>
</calcChain>
</file>

<file path=xl/sharedStrings.xml><?xml version="1.0" encoding="utf-8"?>
<sst xmlns="http://schemas.openxmlformats.org/spreadsheetml/2006/main" count="56" uniqueCount="46">
  <si>
    <t>Año 1</t>
  </si>
  <si>
    <t>Año 2</t>
  </si>
  <si>
    <t>Año 3</t>
  </si>
  <si>
    <t>Ventas</t>
  </si>
  <si>
    <t>Año 4</t>
  </si>
  <si>
    <t>Año 5</t>
  </si>
  <si>
    <t>Aplicaciones informáticas</t>
  </si>
  <si>
    <t>Construcciones</t>
  </si>
  <si>
    <t>Maquinaria</t>
  </si>
  <si>
    <t>Utillaje</t>
  </si>
  <si>
    <t>Mobiliario</t>
  </si>
  <si>
    <t>Equipos para procesos información</t>
  </si>
  <si>
    <t>Elementos de transporte</t>
  </si>
  <si>
    <t>TOTAL</t>
  </si>
  <si>
    <t>Aporte de socios</t>
  </si>
  <si>
    <t>Préstamos bancarios</t>
  </si>
  <si>
    <t xml:space="preserve">Gastos de personal </t>
  </si>
  <si>
    <t>Materia prima</t>
  </si>
  <si>
    <t>Otros gastos</t>
  </si>
  <si>
    <t>INGRESOS</t>
  </si>
  <si>
    <t>VENTAS ($)</t>
  </si>
  <si>
    <t>INVERSIONES ($)</t>
  </si>
  <si>
    <t>EGRESOS</t>
  </si>
  <si>
    <t>FINANCIACIÓN ($)</t>
  </si>
  <si>
    <t>Stock inicial</t>
  </si>
  <si>
    <t>GASTOS ($)</t>
  </si>
  <si>
    <t>BALANCE</t>
  </si>
  <si>
    <t>Producto</t>
  </si>
  <si>
    <t>Mermelada Piña Distribuidor</t>
  </si>
  <si>
    <t>Mermelada Naranja Distribuidor</t>
  </si>
  <si>
    <t>Mermelada Durazno Distribuidor</t>
  </si>
  <si>
    <t>Mermelada Frutilla Distribuidor</t>
  </si>
  <si>
    <t>Ketchup Distribuidor</t>
  </si>
  <si>
    <t>Salsa de Tomate Distribuidor</t>
  </si>
  <si>
    <t>Mermelada Piña Consumidor</t>
  </si>
  <si>
    <t>Mermelada Naranja Consumidor</t>
  </si>
  <si>
    <t>Mermelada Durazno Consumidor</t>
  </si>
  <si>
    <t>Mermelada Frutilla Consumidor</t>
  </si>
  <si>
    <t>Ketchup Consumidor</t>
  </si>
  <si>
    <t>Salsa de Tomate Consumidor</t>
  </si>
  <si>
    <t>Precio ($)</t>
  </si>
  <si>
    <t>PROYECCIÓN DE VENTAS (unidades)</t>
  </si>
  <si>
    <t>PROYECCIÓN DE VENTAS ($)</t>
  </si>
  <si>
    <t>Beneficio / Costo</t>
  </si>
  <si>
    <t>Ingresos totales</t>
  </si>
  <si>
    <t>Egresos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</si>
</sst>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.00_);_(* \(#,##0.00\);_(* &quot;-&quot;??_);_(@_)"/>
    <numFmt numFmtId="167" formatCode="_-* #,##0.00\ [$€]_-;\-* #,##0.00\ [$€]_-;_-* &quot;-&quot;??\ [$€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7" fontId="6" fillId="0" borderId="0"/>
  </cellStyleXfs>
  <cellXfs count="38">
    <xf numFmtId="0" fontId="0" fillId="0" borderId="0" xfId="0"/>
    <xf numFmtId="0" fontId="3" fillId="0" borderId="2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Fill="1" applyBorder="1"/>
    <xf numFmtId="0" fontId="0" fillId="0" borderId="0" xfId="0" applyFill="1" applyBorder="1" applyAlignment="1">
      <alignment horizontal="justify" vertical="center" wrapText="1"/>
    </xf>
    <xf numFmtId="3" fontId="0" fillId="0" borderId="0" xfId="0" applyNumberFormat="1" applyFill="1" applyBorder="1" applyAlignment="1">
      <alignment horizontal="justify" vertical="center" wrapText="1"/>
    </xf>
    <xf numFmtId="0" fontId="3" fillId="0" borderId="0" xfId="0" applyFont="1" applyFill="1" applyBorder="1"/>
    <xf numFmtId="0" fontId="2" fillId="0" borderId="2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justify" vertical="center" wrapText="1"/>
    </xf>
    <xf numFmtId="0" fontId="3" fillId="2" borderId="2" xfId="0" applyFont="1" applyFill="1" applyBorder="1"/>
    <xf numFmtId="164" fontId="3" fillId="2" borderId="2" xfId="0" applyNumberFormat="1" applyFont="1" applyFill="1" applyBorder="1"/>
    <xf numFmtId="3" fontId="0" fillId="0" borderId="11" xfId="0" applyNumberForma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12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0" fillId="0" borderId="4" xfId="0" applyBorder="1"/>
    <xf numFmtId="0" fontId="0" fillId="0" borderId="3" xfId="0" applyBorder="1"/>
    <xf numFmtId="0" fontId="0" fillId="0" borderId="10" xfId="0" applyBorder="1"/>
    <xf numFmtId="0" fontId="0" fillId="0" borderId="2" xfId="0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0" applyFont="1" applyAlignment="1">
      <alignment horizontal="center"/>
    </xf>
    <xf numFmtId="3" fontId="0" fillId="0" borderId="1" xfId="0" applyNumberFormat="1" applyBorder="1"/>
    <xf numFmtId="3" fontId="0" fillId="0" borderId="5" xfId="0" applyNumberFormat="1" applyBorder="1"/>
    <xf numFmtId="0" fontId="2" fillId="2" borderId="9" xfId="0" applyFont="1" applyFill="1" applyBorder="1"/>
    <xf numFmtId="43" fontId="2" fillId="2" borderId="5" xfId="0" applyNumberFormat="1" applyFont="1" applyFill="1" applyBorder="1"/>
  </cellXfs>
  <cellStyles count="3"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32.28515625" style="2" bestFit="1" customWidth="1"/>
    <col min="2" max="4" width="14" style="2" bestFit="1" customWidth="1"/>
    <col min="5" max="16384" width="11.42578125" style="2"/>
  </cols>
  <sheetData>
    <row r="1" spans="1:6" s="3" customFormat="1" x14ac:dyDescent="0.25">
      <c r="B1" s="5" t="s">
        <v>0</v>
      </c>
      <c r="C1" s="5" t="s">
        <v>1</v>
      </c>
      <c r="D1" s="5" t="s">
        <v>2</v>
      </c>
      <c r="E1" s="5" t="s">
        <v>4</v>
      </c>
      <c r="F1" s="5" t="s">
        <v>5</v>
      </c>
    </row>
    <row r="2" spans="1:6" x14ac:dyDescent="0.25">
      <c r="A2" s="12" t="s">
        <v>19</v>
      </c>
      <c r="B2" s="9"/>
      <c r="C2" s="8"/>
      <c r="D2" s="9"/>
    </row>
    <row r="3" spans="1:6" x14ac:dyDescent="0.25">
      <c r="A3" s="1" t="s">
        <v>20</v>
      </c>
      <c r="B3" s="7">
        <f>Ventas!H15</f>
        <v>96588.712500000009</v>
      </c>
      <c r="C3" s="7">
        <f>Ventas!I15</f>
        <v>187154.01000000004</v>
      </c>
      <c r="D3" s="7">
        <f>Ventas!J15</f>
        <v>277705.74749999982</v>
      </c>
      <c r="E3" s="7">
        <f>Ventas!K15</f>
        <v>368277.71749999997</v>
      </c>
      <c r="F3" s="7">
        <f>Ventas!L15</f>
        <v>458840.44999999995</v>
      </c>
    </row>
    <row r="4" spans="1:6" x14ac:dyDescent="0.25">
      <c r="A4" s="10" t="s">
        <v>23</v>
      </c>
    </row>
    <row r="5" spans="1:6" x14ac:dyDescent="0.25">
      <c r="A5" s="13" t="s">
        <v>14</v>
      </c>
      <c r="B5" s="7">
        <v>50000</v>
      </c>
      <c r="C5" s="7">
        <v>22000</v>
      </c>
      <c r="D5" s="7">
        <v>0</v>
      </c>
      <c r="E5" s="7"/>
      <c r="F5" s="7"/>
    </row>
    <row r="6" spans="1:6" x14ac:dyDescent="0.25">
      <c r="A6" s="13" t="s">
        <v>15</v>
      </c>
      <c r="B6" s="7">
        <v>90000</v>
      </c>
      <c r="C6" s="7">
        <v>0</v>
      </c>
      <c r="D6" s="7">
        <v>25000</v>
      </c>
      <c r="E6" s="7"/>
      <c r="F6" s="7"/>
    </row>
    <row r="7" spans="1:6" x14ac:dyDescent="0.25">
      <c r="A7" s="12" t="s">
        <v>22</v>
      </c>
      <c r="B7" s="9"/>
      <c r="C7" s="8"/>
      <c r="D7" s="9"/>
    </row>
    <row r="8" spans="1:6" x14ac:dyDescent="0.25">
      <c r="A8" s="10" t="s">
        <v>21</v>
      </c>
    </row>
    <row r="9" spans="1:6" x14ac:dyDescent="0.25">
      <c r="A9" s="11" t="s">
        <v>6</v>
      </c>
      <c r="B9" s="7">
        <v>1000</v>
      </c>
      <c r="C9" s="7">
        <v>0</v>
      </c>
      <c r="D9" s="7">
        <v>0</v>
      </c>
      <c r="E9" s="7"/>
      <c r="F9" s="7"/>
    </row>
    <row r="10" spans="1:6" x14ac:dyDescent="0.25">
      <c r="A10" s="7" t="s">
        <v>7</v>
      </c>
      <c r="B10" s="7">
        <v>5000</v>
      </c>
      <c r="C10" s="7">
        <v>0</v>
      </c>
      <c r="D10" s="7">
        <v>0</v>
      </c>
      <c r="E10" s="7"/>
      <c r="F10" s="7"/>
    </row>
    <row r="11" spans="1:6" x14ac:dyDescent="0.25">
      <c r="A11" s="7" t="s">
        <v>8</v>
      </c>
      <c r="B11" s="7">
        <v>5730</v>
      </c>
      <c r="C11" s="7">
        <v>0</v>
      </c>
      <c r="D11" s="7">
        <v>0</v>
      </c>
      <c r="E11" s="7"/>
      <c r="F11" s="7"/>
    </row>
    <row r="12" spans="1:6" x14ac:dyDescent="0.25">
      <c r="A12" s="7" t="s">
        <v>9</v>
      </c>
      <c r="B12" s="7">
        <v>1490</v>
      </c>
      <c r="C12" s="7">
        <v>0</v>
      </c>
      <c r="D12" s="7">
        <v>0</v>
      </c>
      <c r="E12" s="7"/>
      <c r="F12" s="7"/>
    </row>
    <row r="13" spans="1:6" x14ac:dyDescent="0.25">
      <c r="A13" s="7" t="s">
        <v>10</v>
      </c>
      <c r="B13" s="7">
        <v>100</v>
      </c>
      <c r="C13" s="7">
        <v>0</v>
      </c>
      <c r="D13" s="7">
        <v>0</v>
      </c>
      <c r="E13" s="7"/>
      <c r="F13" s="7"/>
    </row>
    <row r="14" spans="1:6" x14ac:dyDescent="0.25">
      <c r="A14" s="11" t="s">
        <v>11</v>
      </c>
      <c r="B14" s="7">
        <v>500</v>
      </c>
      <c r="C14" s="7">
        <v>0</v>
      </c>
      <c r="D14" s="7">
        <v>0</v>
      </c>
      <c r="E14" s="7"/>
      <c r="F14" s="7"/>
    </row>
    <row r="15" spans="1:6" x14ac:dyDescent="0.25">
      <c r="A15" s="11" t="s">
        <v>12</v>
      </c>
      <c r="B15" s="7">
        <v>0</v>
      </c>
      <c r="C15" s="7">
        <v>10000</v>
      </c>
      <c r="D15" s="7">
        <v>0</v>
      </c>
      <c r="E15" s="7"/>
      <c r="F15" s="7"/>
    </row>
    <row r="16" spans="1:6" x14ac:dyDescent="0.25">
      <c r="A16" s="11" t="s">
        <v>24</v>
      </c>
      <c r="B16" s="7">
        <v>1086</v>
      </c>
      <c r="C16" s="7">
        <v>0</v>
      </c>
      <c r="D16" s="7">
        <v>0</v>
      </c>
      <c r="E16" s="7"/>
      <c r="F16" s="7"/>
    </row>
    <row r="17" spans="1:6" x14ac:dyDescent="0.25">
      <c r="A17" s="10" t="s">
        <v>25</v>
      </c>
      <c r="B17" s="4"/>
      <c r="C17" s="4"/>
      <c r="D17" s="4"/>
      <c r="E17" s="4"/>
      <c r="F17" s="4"/>
    </row>
    <row r="18" spans="1:6" x14ac:dyDescent="0.25">
      <c r="A18" s="11" t="s">
        <v>17</v>
      </c>
      <c r="B18" s="7">
        <v>43405.893957657579</v>
      </c>
      <c r="C18" s="7">
        <v>83728.210000879175</v>
      </c>
      <c r="D18" s="7">
        <v>126726.69720133062</v>
      </c>
      <c r="E18" s="7">
        <v>171411.63260579985</v>
      </c>
      <c r="F18" s="7">
        <v>217833.27474756722</v>
      </c>
    </row>
    <row r="19" spans="1:6" x14ac:dyDescent="0.25">
      <c r="A19" s="11" t="s">
        <v>16</v>
      </c>
      <c r="B19" s="7">
        <v>44305.631781052631</v>
      </c>
      <c r="C19" s="7">
        <v>61905.579351578934</v>
      </c>
      <c r="D19" s="7">
        <v>61905.579351578934</v>
      </c>
      <c r="E19" s="7">
        <v>61905.579351578934</v>
      </c>
      <c r="F19" s="7">
        <v>61905.579351578934</v>
      </c>
    </row>
    <row r="20" spans="1:6" x14ac:dyDescent="0.25">
      <c r="A20" s="11" t="s">
        <v>18</v>
      </c>
      <c r="B20" s="7">
        <v>46702.393832658578</v>
      </c>
      <c r="C20" s="7">
        <v>52223.229059547928</v>
      </c>
      <c r="D20" s="7">
        <v>59665.629198717987</v>
      </c>
      <c r="E20" s="7">
        <v>64816.920285256463</v>
      </c>
      <c r="F20" s="7">
        <v>70664.501190742289</v>
      </c>
    </row>
    <row r="21" spans="1:6" s="10" customFormat="1" x14ac:dyDescent="0.25">
      <c r="A21" s="14" t="s">
        <v>26</v>
      </c>
      <c r="B21" s="15">
        <f>SUM(B3:B6)-SUM(B9:B20)</f>
        <v>87268.792928631243</v>
      </c>
      <c r="C21" s="15">
        <f t="shared" ref="C21:F21" si="0">SUM(C3:C6)-SUM(C9:C20)</f>
        <v>1296.991587994009</v>
      </c>
      <c r="D21" s="15">
        <f t="shared" si="0"/>
        <v>54407.841748372302</v>
      </c>
      <c r="E21" s="15">
        <f t="shared" si="0"/>
        <v>70143.585257364728</v>
      </c>
      <c r="F21" s="15">
        <f t="shared" si="0"/>
        <v>108437.0947101115</v>
      </c>
    </row>
    <row r="23" spans="1:6" x14ac:dyDescent="0.25">
      <c r="A23" s="2" t="s">
        <v>44</v>
      </c>
      <c r="B23" s="4">
        <f>SUM(B3:F6)</f>
        <v>1575566.6374999997</v>
      </c>
    </row>
    <row r="24" spans="1:6" x14ac:dyDescent="0.25">
      <c r="A24" s="2" t="s">
        <v>45</v>
      </c>
      <c r="B24" s="4">
        <f>SUM(B9:F20)</f>
        <v>1254012.3312675261</v>
      </c>
    </row>
    <row r="25" spans="1:6" x14ac:dyDescent="0.25">
      <c r="A25" s="36" t="s">
        <v>43</v>
      </c>
      <c r="B25" s="37">
        <f>B23/B24</f>
        <v>1.256420370210757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G15" sqref="G15"/>
    </sheetView>
  </sheetViews>
  <sheetFormatPr baseColWidth="10" defaultRowHeight="15" x14ac:dyDescent="0.25"/>
  <cols>
    <col min="1" max="1" width="30.42578125" bestFit="1" customWidth="1"/>
  </cols>
  <sheetData>
    <row r="1" spans="1:12" s="6" customFormat="1" ht="18.75" x14ac:dyDescent="0.3">
      <c r="A1" s="33" t="s">
        <v>3</v>
      </c>
      <c r="C1" s="26" t="s">
        <v>41</v>
      </c>
      <c r="D1" s="27"/>
      <c r="E1" s="27"/>
      <c r="F1" s="27"/>
      <c r="G1" s="28"/>
      <c r="H1" s="26" t="s">
        <v>42</v>
      </c>
      <c r="I1" s="27"/>
      <c r="J1" s="27"/>
      <c r="K1" s="27"/>
      <c r="L1" s="28"/>
    </row>
    <row r="2" spans="1:12" s="6" customFormat="1" x14ac:dyDescent="0.25">
      <c r="A2" s="29" t="s">
        <v>27</v>
      </c>
      <c r="B2" s="29" t="s">
        <v>40</v>
      </c>
      <c r="C2" s="30" t="s">
        <v>0</v>
      </c>
      <c r="D2" s="31" t="s">
        <v>1</v>
      </c>
      <c r="E2" s="31" t="s">
        <v>2</v>
      </c>
      <c r="F2" s="31" t="s">
        <v>4</v>
      </c>
      <c r="G2" s="32" t="s">
        <v>5</v>
      </c>
      <c r="H2" s="30" t="s">
        <v>0</v>
      </c>
      <c r="I2" s="31" t="s">
        <v>1</v>
      </c>
      <c r="J2" s="31" t="s">
        <v>2</v>
      </c>
      <c r="K2" s="31" t="s">
        <v>4</v>
      </c>
      <c r="L2" s="32" t="s">
        <v>5</v>
      </c>
    </row>
    <row r="3" spans="1:12" x14ac:dyDescent="0.25">
      <c r="A3" s="22" t="s">
        <v>28</v>
      </c>
      <c r="B3" s="23">
        <v>3.3899999999999997</v>
      </c>
      <c r="C3" s="16">
        <v>2030</v>
      </c>
      <c r="D3" s="17">
        <v>3934</v>
      </c>
      <c r="E3" s="17">
        <v>5837</v>
      </c>
      <c r="F3" s="17">
        <v>7740</v>
      </c>
      <c r="G3" s="18">
        <v>9644</v>
      </c>
      <c r="H3" s="16">
        <f>C3*$B3</f>
        <v>6881.6999999999989</v>
      </c>
      <c r="I3" s="17">
        <f t="shared" ref="I3:I14" si="0">D3*$B3</f>
        <v>13336.259999999998</v>
      </c>
      <c r="J3" s="17">
        <f t="shared" ref="J3:J14" si="1">E3*$B3</f>
        <v>19787.429999999997</v>
      </c>
      <c r="K3" s="17">
        <f t="shared" ref="K3:K14" si="2">F3*$B3</f>
        <v>26238.6</v>
      </c>
      <c r="L3" s="18">
        <f t="shared" ref="L3:L14" si="3">G3*$B3</f>
        <v>32693.159999999996</v>
      </c>
    </row>
    <row r="4" spans="1:12" x14ac:dyDescent="0.25">
      <c r="A4" s="23" t="s">
        <v>29</v>
      </c>
      <c r="B4" s="23">
        <v>3.3899999999999997</v>
      </c>
      <c r="C4" s="16">
        <v>2030</v>
      </c>
      <c r="D4" s="17">
        <v>3934</v>
      </c>
      <c r="E4" s="17">
        <v>5837</v>
      </c>
      <c r="F4" s="17">
        <v>7740</v>
      </c>
      <c r="G4" s="18">
        <v>9644</v>
      </c>
      <c r="H4" s="16">
        <f t="shared" ref="H4:H14" si="4">C4*$B4</f>
        <v>6881.6999999999989</v>
      </c>
      <c r="I4" s="17">
        <f t="shared" si="0"/>
        <v>13336.259999999998</v>
      </c>
      <c r="J4" s="17">
        <f t="shared" si="1"/>
        <v>19787.429999999997</v>
      </c>
      <c r="K4" s="17">
        <f t="shared" si="2"/>
        <v>26238.6</v>
      </c>
      <c r="L4" s="18">
        <f t="shared" si="3"/>
        <v>32693.159999999996</v>
      </c>
    </row>
    <row r="5" spans="1:12" x14ac:dyDescent="0.25">
      <c r="A5" s="23" t="s">
        <v>30</v>
      </c>
      <c r="B5" s="23">
        <v>3.3899999999999997</v>
      </c>
      <c r="C5" s="16">
        <v>2030</v>
      </c>
      <c r="D5" s="17">
        <v>3934</v>
      </c>
      <c r="E5" s="17">
        <v>5837</v>
      </c>
      <c r="F5" s="17">
        <v>7740</v>
      </c>
      <c r="G5" s="18">
        <v>9644</v>
      </c>
      <c r="H5" s="16">
        <f t="shared" si="4"/>
        <v>6881.6999999999989</v>
      </c>
      <c r="I5" s="17">
        <f t="shared" si="0"/>
        <v>13336.259999999998</v>
      </c>
      <c r="J5" s="17">
        <f t="shared" si="1"/>
        <v>19787.429999999997</v>
      </c>
      <c r="K5" s="17">
        <f t="shared" si="2"/>
        <v>26238.6</v>
      </c>
      <c r="L5" s="18">
        <f t="shared" si="3"/>
        <v>32693.159999999996</v>
      </c>
    </row>
    <row r="6" spans="1:12" x14ac:dyDescent="0.25">
      <c r="A6" s="23" t="s">
        <v>31</v>
      </c>
      <c r="B6" s="23">
        <v>3.3899999999999997</v>
      </c>
      <c r="C6" s="16">
        <v>2030</v>
      </c>
      <c r="D6" s="17">
        <v>3934</v>
      </c>
      <c r="E6" s="17">
        <v>5837</v>
      </c>
      <c r="F6" s="17">
        <v>7740</v>
      </c>
      <c r="G6" s="18">
        <v>9644</v>
      </c>
      <c r="H6" s="16">
        <f t="shared" si="4"/>
        <v>6881.6999999999989</v>
      </c>
      <c r="I6" s="17">
        <f t="shared" si="0"/>
        <v>13336.259999999998</v>
      </c>
      <c r="J6" s="17">
        <f t="shared" si="1"/>
        <v>19787.429999999997</v>
      </c>
      <c r="K6" s="17">
        <f t="shared" si="2"/>
        <v>26238.6</v>
      </c>
      <c r="L6" s="18">
        <f t="shared" si="3"/>
        <v>32693.159999999996</v>
      </c>
    </row>
    <row r="7" spans="1:12" x14ac:dyDescent="0.25">
      <c r="A7" s="23" t="s">
        <v>32</v>
      </c>
      <c r="B7" s="23">
        <v>2.5649999999999999</v>
      </c>
      <c r="C7" s="16">
        <v>4293</v>
      </c>
      <c r="D7" s="17">
        <v>8318</v>
      </c>
      <c r="E7" s="17">
        <v>12343</v>
      </c>
      <c r="F7" s="17">
        <v>16368</v>
      </c>
      <c r="G7" s="18">
        <v>20392</v>
      </c>
      <c r="H7" s="16">
        <f t="shared" si="4"/>
        <v>11011.545</v>
      </c>
      <c r="I7" s="17">
        <f t="shared" si="0"/>
        <v>21335.67</v>
      </c>
      <c r="J7" s="17">
        <f t="shared" si="1"/>
        <v>31659.794999999998</v>
      </c>
      <c r="K7" s="17">
        <f t="shared" si="2"/>
        <v>41983.92</v>
      </c>
      <c r="L7" s="18">
        <f t="shared" si="3"/>
        <v>52305.479999999996</v>
      </c>
    </row>
    <row r="8" spans="1:12" x14ac:dyDescent="0.25">
      <c r="A8" s="23" t="s">
        <v>33</v>
      </c>
      <c r="B8" s="23">
        <v>2.1524999999999999</v>
      </c>
      <c r="C8" s="16">
        <v>24727</v>
      </c>
      <c r="D8" s="17">
        <v>47908</v>
      </c>
      <c r="E8" s="17">
        <v>71089</v>
      </c>
      <c r="F8" s="17">
        <v>94271</v>
      </c>
      <c r="G8" s="18">
        <v>117452</v>
      </c>
      <c r="H8" s="16">
        <f t="shared" si="4"/>
        <v>53224.867499999993</v>
      </c>
      <c r="I8" s="17">
        <f t="shared" si="0"/>
        <v>103121.96999999999</v>
      </c>
      <c r="J8" s="17">
        <f t="shared" si="1"/>
        <v>153019.07249999998</v>
      </c>
      <c r="K8" s="17">
        <f t="shared" si="2"/>
        <v>202918.32749999998</v>
      </c>
      <c r="L8" s="18">
        <f t="shared" si="3"/>
        <v>252815.43</v>
      </c>
    </row>
    <row r="9" spans="1:12" x14ac:dyDescent="0.25">
      <c r="A9" s="23" t="s">
        <v>34</v>
      </c>
      <c r="B9" s="23">
        <v>4.5199999999999996</v>
      </c>
      <c r="C9" s="16">
        <v>80</v>
      </c>
      <c r="D9" s="17">
        <v>155</v>
      </c>
      <c r="E9" s="17">
        <v>230</v>
      </c>
      <c r="F9" s="17">
        <v>306</v>
      </c>
      <c r="G9" s="18">
        <v>381</v>
      </c>
      <c r="H9" s="16">
        <f t="shared" si="4"/>
        <v>361.59999999999997</v>
      </c>
      <c r="I9" s="17">
        <f t="shared" si="0"/>
        <v>700.59999999999991</v>
      </c>
      <c r="J9" s="17">
        <f t="shared" si="1"/>
        <v>1039.5999999999999</v>
      </c>
      <c r="K9" s="17">
        <f t="shared" si="2"/>
        <v>1383.12</v>
      </c>
      <c r="L9" s="18">
        <f t="shared" si="3"/>
        <v>1722.12</v>
      </c>
    </row>
    <row r="10" spans="1:12" x14ac:dyDescent="0.25">
      <c r="A10" s="23" t="s">
        <v>35</v>
      </c>
      <c r="B10" s="23">
        <v>4.5199999999999996</v>
      </c>
      <c r="C10" s="16">
        <v>80</v>
      </c>
      <c r="D10" s="17">
        <v>155</v>
      </c>
      <c r="E10" s="17">
        <v>230</v>
      </c>
      <c r="F10" s="17">
        <v>306</v>
      </c>
      <c r="G10" s="18">
        <v>381</v>
      </c>
      <c r="H10" s="16">
        <f t="shared" si="4"/>
        <v>361.59999999999997</v>
      </c>
      <c r="I10" s="17">
        <f t="shared" si="0"/>
        <v>700.59999999999991</v>
      </c>
      <c r="J10" s="17">
        <f t="shared" si="1"/>
        <v>1039.5999999999999</v>
      </c>
      <c r="K10" s="17">
        <f t="shared" si="2"/>
        <v>1383.12</v>
      </c>
      <c r="L10" s="18">
        <f t="shared" si="3"/>
        <v>1722.12</v>
      </c>
    </row>
    <row r="11" spans="1:12" x14ac:dyDescent="0.25">
      <c r="A11" s="23" t="s">
        <v>36</v>
      </c>
      <c r="B11" s="23">
        <v>4.5199999999999996</v>
      </c>
      <c r="C11" s="16">
        <v>80</v>
      </c>
      <c r="D11" s="17">
        <v>155</v>
      </c>
      <c r="E11" s="17">
        <v>230</v>
      </c>
      <c r="F11" s="17">
        <v>306</v>
      </c>
      <c r="G11" s="18">
        <v>381</v>
      </c>
      <c r="H11" s="16">
        <f t="shared" si="4"/>
        <v>361.59999999999997</v>
      </c>
      <c r="I11" s="17">
        <f t="shared" si="0"/>
        <v>700.59999999999991</v>
      </c>
      <c r="J11" s="17">
        <f t="shared" si="1"/>
        <v>1039.5999999999999</v>
      </c>
      <c r="K11" s="17">
        <f t="shared" si="2"/>
        <v>1383.12</v>
      </c>
      <c r="L11" s="18">
        <f t="shared" si="3"/>
        <v>1722.12</v>
      </c>
    </row>
    <row r="12" spans="1:12" x14ac:dyDescent="0.25">
      <c r="A12" s="23" t="s">
        <v>37</v>
      </c>
      <c r="B12" s="23">
        <v>4.5199999999999996</v>
      </c>
      <c r="C12" s="16">
        <v>80</v>
      </c>
      <c r="D12" s="17">
        <v>155</v>
      </c>
      <c r="E12" s="17">
        <v>230</v>
      </c>
      <c r="F12" s="17">
        <v>306</v>
      </c>
      <c r="G12" s="18">
        <v>381</v>
      </c>
      <c r="H12" s="16">
        <f t="shared" si="4"/>
        <v>361.59999999999997</v>
      </c>
      <c r="I12" s="17">
        <f t="shared" si="0"/>
        <v>700.59999999999991</v>
      </c>
      <c r="J12" s="17">
        <f t="shared" si="1"/>
        <v>1039.5999999999999</v>
      </c>
      <c r="K12" s="17">
        <f t="shared" si="2"/>
        <v>1383.12</v>
      </c>
      <c r="L12" s="18">
        <f t="shared" si="3"/>
        <v>1722.12</v>
      </c>
    </row>
    <row r="13" spans="1:12" x14ac:dyDescent="0.25">
      <c r="A13" s="23" t="s">
        <v>38</v>
      </c>
      <c r="B13" s="23">
        <v>3.42</v>
      </c>
      <c r="C13" s="16">
        <v>169</v>
      </c>
      <c r="D13" s="17">
        <v>328</v>
      </c>
      <c r="E13" s="17">
        <v>487</v>
      </c>
      <c r="F13" s="17">
        <v>646</v>
      </c>
      <c r="G13" s="18">
        <v>805</v>
      </c>
      <c r="H13" s="16">
        <f t="shared" si="4"/>
        <v>577.98</v>
      </c>
      <c r="I13" s="17">
        <f t="shared" si="0"/>
        <v>1121.76</v>
      </c>
      <c r="J13" s="17">
        <f t="shared" si="1"/>
        <v>1665.54</v>
      </c>
      <c r="K13" s="17">
        <f t="shared" si="2"/>
        <v>2209.3200000000002</v>
      </c>
      <c r="L13" s="18">
        <f t="shared" si="3"/>
        <v>2753.1</v>
      </c>
    </row>
    <row r="14" spans="1:12" x14ac:dyDescent="0.25">
      <c r="A14" s="24" t="s">
        <v>39</v>
      </c>
      <c r="B14" s="24">
        <v>2.87</v>
      </c>
      <c r="C14" s="19">
        <v>976</v>
      </c>
      <c r="D14" s="20">
        <v>1891</v>
      </c>
      <c r="E14" s="20">
        <v>2806</v>
      </c>
      <c r="F14" s="20">
        <v>3721</v>
      </c>
      <c r="G14" s="21">
        <v>4636</v>
      </c>
      <c r="H14" s="19">
        <f t="shared" si="4"/>
        <v>2801.12</v>
      </c>
      <c r="I14" s="20">
        <f t="shared" si="0"/>
        <v>5427.17</v>
      </c>
      <c r="J14" s="20">
        <f t="shared" si="1"/>
        <v>8053.22</v>
      </c>
      <c r="K14" s="20">
        <f t="shared" si="2"/>
        <v>10679.27</v>
      </c>
      <c r="L14" s="21">
        <f t="shared" si="3"/>
        <v>13305.32</v>
      </c>
    </row>
    <row r="15" spans="1:12" x14ac:dyDescent="0.25">
      <c r="G15" s="25" t="s">
        <v>13</v>
      </c>
      <c r="H15" s="34">
        <f>SUM(H3:H14)</f>
        <v>96588.712500000009</v>
      </c>
      <c r="I15" s="34">
        <f t="shared" ref="I15:L15" si="5">SUM(I3:I14)</f>
        <v>187154.01000000004</v>
      </c>
      <c r="J15" s="34">
        <f t="shared" si="5"/>
        <v>277705.74749999982</v>
      </c>
      <c r="K15" s="34">
        <f t="shared" si="5"/>
        <v>368277.71749999997</v>
      </c>
      <c r="L15" s="35">
        <f t="shared" si="5"/>
        <v>458840.44999999995</v>
      </c>
    </row>
  </sheetData>
  <mergeCells count="2">
    <mergeCell ref="C1:G1"/>
    <mergeCell ref="H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Ventas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Silvia Corvalán</cp:lastModifiedBy>
  <dcterms:created xsi:type="dcterms:W3CDTF">2012-05-28T13:35:19Z</dcterms:created>
  <dcterms:modified xsi:type="dcterms:W3CDTF">2017-10-16T13:01:51Z</dcterms:modified>
</cp:coreProperties>
</file>